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me/STEVE/FLIGHT INFO/CHECKLISTS/"/>
    </mc:Choice>
  </mc:AlternateContent>
  <xr:revisionPtr revIDLastSave="0" documentId="8_{4D43072A-E839-AA42-8C7F-18773FD91E8D}" xr6:coauthVersionLast="47" xr6:coauthVersionMax="47" xr10:uidLastSave="{00000000-0000-0000-0000-000000000000}"/>
  <bookViews>
    <workbookView xWindow="8780" yWindow="4100" windowWidth="27640" windowHeight="16940" xr2:uid="{32371E93-CA6D-A84A-88B7-7E58F0A2F64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17" i="1"/>
  <c r="J7" i="1"/>
  <c r="I7" i="1"/>
  <c r="H7" i="1"/>
  <c r="G7" i="1"/>
  <c r="F7" i="1"/>
  <c r="D7" i="1"/>
  <c r="C7" i="1"/>
  <c r="B7" i="1"/>
  <c r="G4" i="1"/>
</calcChain>
</file>

<file path=xl/sharedStrings.xml><?xml version="1.0" encoding="utf-8"?>
<sst xmlns="http://schemas.openxmlformats.org/spreadsheetml/2006/main" count="106" uniqueCount="77">
  <si>
    <t>Vr</t>
  </si>
  <si>
    <t>Vx</t>
  </si>
  <si>
    <t>Vy</t>
  </si>
  <si>
    <t>Va</t>
  </si>
  <si>
    <t>Vfe</t>
  </si>
  <si>
    <t>Vlo</t>
  </si>
  <si>
    <t>Vs</t>
  </si>
  <si>
    <t>Vso</t>
  </si>
  <si>
    <t>Glide Speed</t>
  </si>
  <si>
    <t>Rotation Speed</t>
  </si>
  <si>
    <t>Best Angle Climb</t>
  </si>
  <si>
    <t>Best Rate Climb</t>
  </si>
  <si>
    <t>Maneuvering Sp.</t>
  </si>
  <si>
    <t>Max Flap Extended</t>
  </si>
  <si>
    <t>Gear Retraction</t>
  </si>
  <si>
    <t>Stall Speed</t>
  </si>
  <si>
    <t>Stall in Landing Config</t>
  </si>
  <si>
    <t>Best Glide</t>
  </si>
  <si>
    <t>112 @1941lbs</t>
  </si>
  <si>
    <t>98 @ 2300lbs</t>
  </si>
  <si>
    <t>118 @ 2250lbs</t>
  </si>
  <si>
    <t>Vle</t>
  </si>
  <si>
    <t>101 @ 2500lbs</t>
  </si>
  <si>
    <t>124 @ 2470lbs</t>
  </si>
  <si>
    <t>Max Gear Extended</t>
  </si>
  <si>
    <t>104 @ 2740</t>
  </si>
  <si>
    <t>131 @ max</t>
  </si>
  <si>
    <t>NO CONTINUOUS OPERATION BETWEEN 2100 - 2350 RPM</t>
  </si>
  <si>
    <t>MP (THROTTLE)</t>
  </si>
  <si>
    <t>RPM (PROP)</t>
  </si>
  <si>
    <t>LEAN (MIXTURE)</t>
  </si>
  <si>
    <t>ATTITUDE</t>
  </si>
  <si>
    <t>GEAR</t>
  </si>
  <si>
    <t>FLAPS</t>
  </si>
  <si>
    <t>AIRSPEED (mph)</t>
  </si>
  <si>
    <t>TRIM (FPM)</t>
  </si>
  <si>
    <t>Taxi</t>
  </si>
  <si>
    <t>1000 - 1200</t>
  </si>
  <si>
    <t>MAX RPM</t>
  </si>
  <si>
    <t>LEVEL</t>
  </si>
  <si>
    <t>DOWN</t>
  </si>
  <si>
    <t>TAKEOFF 15º</t>
  </si>
  <si>
    <t>Takeoff</t>
  </si>
  <si>
    <t>27 (FT)</t>
  </si>
  <si>
    <t>FULL RICH</t>
  </si>
  <si>
    <t>+10º</t>
  </si>
  <si>
    <t>UP &lt; 122mph</t>
  </si>
  <si>
    <t>+1200</t>
  </si>
  <si>
    <t>Vy Climb</t>
  </si>
  <si>
    <t>LOP</t>
  </si>
  <si>
    <t>+8º</t>
  </si>
  <si>
    <t>UP</t>
  </si>
  <si>
    <t>+1000</t>
  </si>
  <si>
    <t>Cruise Climb</t>
  </si>
  <si>
    <t>+4º - +6º</t>
  </si>
  <si>
    <t>+500</t>
  </si>
  <si>
    <t>Cruise 75%</t>
  </si>
  <si>
    <t>Cruise 65%</t>
  </si>
  <si>
    <t>Cruise 55%</t>
  </si>
  <si>
    <t>Enroute Descent</t>
  </si>
  <si>
    <t>LEAN FOR SMOOTH OPERATION</t>
  </si>
  <si>
    <t>-3º</t>
  </si>
  <si>
    <t>-500</t>
  </si>
  <si>
    <t>Approach</t>
  </si>
  <si>
    <t>15 - 18</t>
  </si>
  <si>
    <t>FINE</t>
  </si>
  <si>
    <t>-4.5º</t>
  </si>
  <si>
    <t>&lt; 132mph</t>
  </si>
  <si>
    <t>Downwind</t>
  </si>
  <si>
    <t>Base</t>
  </si>
  <si>
    <t>Final</t>
  </si>
  <si>
    <t>Landing</t>
  </si>
  <si>
    <t>IDLE</t>
  </si>
  <si>
    <t>33º</t>
  </si>
  <si>
    <t>Go Around</t>
  </si>
  <si>
    <t>15º</t>
  </si>
  <si>
    <t>NOSE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</si>
</sst>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theme="1"/>
      <name val="HelveticaNeue"/>
      <family val="2"/>
    </font>
    <font>
      <b/>
      <sz val="16"/>
      <color theme="1"/>
      <name val="HelveticaNeue"/>
    </font>
    <font>
      <b/>
      <sz val="10"/>
      <color rgb="FFFF0000"/>
      <name val="HelveticaNeue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42F45-0BAF-764F-8580-895E1680867A}">
  <dimension ref="B2:J23"/>
  <sheetViews>
    <sheetView tabSelected="1" topLeftCell="A2" zoomScale="150" zoomScaleNormal="150" workbookViewId="0">
      <selection activeCell="B6" sqref="B6"/>
    </sheetView>
  </sheetViews>
  <sheetFormatPr baseColWidth="10" defaultColWidth="14" defaultRowHeight="18" customHeight="1"/>
  <cols>
    <col min="1" max="1" width="3.83203125" style="2" customWidth="1"/>
    <col min="2" max="16384" width="14" style="2"/>
  </cols>
  <sheetData>
    <row r="2" spans="2:10" ht="18" customHeigh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2:10" ht="18" customHeight="1"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</row>
    <row r="4" spans="2:10" ht="18" customHeight="1">
      <c r="B4" s="1"/>
      <c r="C4" s="1"/>
      <c r="D4" s="1"/>
      <c r="E4" s="1" t="s">
        <v>18</v>
      </c>
      <c r="F4" s="1"/>
      <c r="G4" s="1">
        <f>ROUND(106*1.15,0)</f>
        <v>122</v>
      </c>
      <c r="H4" s="1"/>
      <c r="I4" s="1"/>
      <c r="J4" s="1" t="s">
        <v>19</v>
      </c>
    </row>
    <row r="5" spans="2:10" ht="18" customHeight="1">
      <c r="B5" s="1"/>
      <c r="C5" s="1"/>
      <c r="D5" s="1"/>
      <c r="E5" s="1" t="s">
        <v>20</v>
      </c>
      <c r="F5" s="1"/>
      <c r="G5" s="1" t="s">
        <v>21</v>
      </c>
      <c r="H5" s="1"/>
      <c r="I5" s="1"/>
      <c r="J5" s="1" t="s">
        <v>22</v>
      </c>
    </row>
    <row r="6" spans="2:10" ht="18" customHeight="1">
      <c r="B6" s="1"/>
      <c r="C6" s="1"/>
      <c r="D6" s="1"/>
      <c r="E6" s="1" t="s">
        <v>23</v>
      </c>
      <c r="F6" s="1"/>
      <c r="G6" s="1" t="s">
        <v>24</v>
      </c>
      <c r="H6" s="1"/>
      <c r="I6" s="1"/>
      <c r="J6" s="1" t="s">
        <v>25</v>
      </c>
    </row>
    <row r="7" spans="2:10" s="4" customFormat="1" ht="18" customHeight="1">
      <c r="B7" s="3">
        <f>ROUND(63*1.15,0)</f>
        <v>72</v>
      </c>
      <c r="C7" s="3">
        <f>ROUND(69*1.15,0)</f>
        <v>79</v>
      </c>
      <c r="D7" s="3">
        <f>ROUND(88*1.15,0)</f>
        <v>101</v>
      </c>
      <c r="E7" s="3" t="s">
        <v>26</v>
      </c>
      <c r="F7" s="3">
        <f>ROUND(115*1.15,0)</f>
        <v>132</v>
      </c>
      <c r="G7" s="3">
        <f>ROUND(132*1.15,0)</f>
        <v>152</v>
      </c>
      <c r="H7" s="3">
        <f>ROUND(66*1.15,0)</f>
        <v>76</v>
      </c>
      <c r="I7" s="3">
        <f>ROUND(57*1.15,0)</f>
        <v>66</v>
      </c>
      <c r="J7" s="3">
        <f>ROUND(88*1.15,0)</f>
        <v>101</v>
      </c>
    </row>
    <row r="8" spans="2:10" ht="18" customHeight="1">
      <c r="B8" s="5" t="s">
        <v>27</v>
      </c>
      <c r="C8" s="5"/>
      <c r="D8" s="5"/>
      <c r="E8" s="5"/>
      <c r="F8" s="5"/>
      <c r="G8" s="5"/>
      <c r="H8" s="5"/>
      <c r="I8" s="5"/>
      <c r="J8" s="5"/>
    </row>
    <row r="9" spans="2:10" s="4" customFormat="1" ht="18" customHeight="1">
      <c r="C9" s="4" t="s">
        <v>28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33</v>
      </c>
      <c r="I9" s="4" t="s">
        <v>34</v>
      </c>
      <c r="J9" s="4" t="s">
        <v>35</v>
      </c>
    </row>
    <row r="10" spans="2:10" ht="18" customHeight="1">
      <c r="B10" s="2" t="s">
        <v>36</v>
      </c>
      <c r="C10" s="4"/>
      <c r="D10" s="4" t="s">
        <v>37</v>
      </c>
      <c r="E10" s="4" t="s">
        <v>38</v>
      </c>
      <c r="F10" s="4" t="s">
        <v>39</v>
      </c>
      <c r="G10" s="4" t="s">
        <v>40</v>
      </c>
      <c r="H10" s="4" t="s">
        <v>41</v>
      </c>
      <c r="I10" s="4"/>
      <c r="J10" s="4"/>
    </row>
    <row r="11" spans="2:10" ht="18" customHeight="1">
      <c r="B11" s="2" t="s">
        <v>42</v>
      </c>
      <c r="C11" s="4" t="s">
        <v>43</v>
      </c>
      <c r="D11" s="4">
        <v>2700</v>
      </c>
      <c r="E11" s="4" t="s">
        <v>44</v>
      </c>
      <c r="F11" s="6" t="s">
        <v>45</v>
      </c>
      <c r="G11" s="4" t="s">
        <v>46</v>
      </c>
      <c r="H11" s="4" t="s">
        <v>41</v>
      </c>
      <c r="I11" s="4">
        <v>94</v>
      </c>
      <c r="J11" s="6" t="s">
        <v>47</v>
      </c>
    </row>
    <row r="12" spans="2:10" ht="18" customHeight="1">
      <c r="B12" s="2" t="s">
        <v>48</v>
      </c>
      <c r="C12" s="4">
        <v>26</v>
      </c>
      <c r="D12" s="4">
        <v>2600</v>
      </c>
      <c r="E12" s="4" t="s">
        <v>49</v>
      </c>
      <c r="F12" s="6" t="s">
        <v>50</v>
      </c>
      <c r="G12" s="4" t="s">
        <v>51</v>
      </c>
      <c r="H12" s="4" t="s">
        <v>51</v>
      </c>
      <c r="I12" s="4">
        <v>113</v>
      </c>
      <c r="J12" s="6" t="s">
        <v>52</v>
      </c>
    </row>
    <row r="13" spans="2:10" ht="18" customHeight="1">
      <c r="B13" s="2" t="s">
        <v>53</v>
      </c>
      <c r="C13" s="4">
        <v>26</v>
      </c>
      <c r="D13" s="4">
        <v>2600</v>
      </c>
      <c r="E13" s="4" t="s">
        <v>49</v>
      </c>
      <c r="F13" s="6" t="s">
        <v>54</v>
      </c>
      <c r="G13" s="4" t="s">
        <v>51</v>
      </c>
      <c r="H13" s="4" t="s">
        <v>51</v>
      </c>
      <c r="I13" s="4">
        <v>120</v>
      </c>
      <c r="J13" s="6" t="s">
        <v>55</v>
      </c>
    </row>
    <row r="14" spans="2:10" ht="18" customHeight="1">
      <c r="B14" s="2" t="s">
        <v>56</v>
      </c>
      <c r="C14" s="4">
        <v>24</v>
      </c>
      <c r="D14" s="4">
        <v>2500</v>
      </c>
      <c r="E14" s="4" t="s">
        <v>49</v>
      </c>
      <c r="F14" s="4" t="s">
        <v>39</v>
      </c>
      <c r="G14" s="4" t="s">
        <v>51</v>
      </c>
      <c r="H14" s="4" t="s">
        <v>51</v>
      </c>
      <c r="I14" s="4">
        <v>174</v>
      </c>
      <c r="J14" s="4">
        <v>0</v>
      </c>
    </row>
    <row r="15" spans="2:10" ht="18" customHeight="1">
      <c r="B15" s="2" t="s">
        <v>57</v>
      </c>
      <c r="C15" s="4">
        <v>22</v>
      </c>
      <c r="D15" s="4">
        <v>2400</v>
      </c>
      <c r="E15" s="4" t="s">
        <v>49</v>
      </c>
      <c r="F15" s="4" t="s">
        <v>39</v>
      </c>
      <c r="G15" s="4" t="s">
        <v>51</v>
      </c>
      <c r="H15" s="4" t="s">
        <v>51</v>
      </c>
      <c r="I15" s="4">
        <v>160</v>
      </c>
      <c r="J15" s="4">
        <v>0</v>
      </c>
    </row>
    <row r="16" spans="2:10" ht="18" customHeight="1">
      <c r="B16" s="2" t="s">
        <v>58</v>
      </c>
      <c r="C16" s="4">
        <v>21</v>
      </c>
      <c r="D16" s="4">
        <v>2350</v>
      </c>
      <c r="E16" s="4" t="s">
        <v>49</v>
      </c>
      <c r="F16" s="4" t="s">
        <v>39</v>
      </c>
      <c r="G16" s="4" t="s">
        <v>51</v>
      </c>
      <c r="H16" s="4" t="s">
        <v>51</v>
      </c>
      <c r="I16" s="4">
        <v>153</v>
      </c>
      <c r="J16" s="4">
        <v>0</v>
      </c>
    </row>
    <row r="17" spans="2:10" ht="18" customHeight="1">
      <c r="B17" s="2" t="s">
        <v>59</v>
      </c>
      <c r="C17" s="4">
        <v>22</v>
      </c>
      <c r="D17" s="4">
        <v>2200</v>
      </c>
      <c r="E17" s="1" t="s">
        <v>60</v>
      </c>
      <c r="F17" s="6" t="s">
        <v>61</v>
      </c>
      <c r="G17" s="4" t="s">
        <v>51</v>
      </c>
      <c r="H17" s="4" t="s">
        <v>51</v>
      </c>
      <c r="I17" s="4">
        <f>150*1.15</f>
        <v>172.5</v>
      </c>
      <c r="J17" s="6" t="s">
        <v>62</v>
      </c>
    </row>
    <row r="18" spans="2:10" ht="18" customHeight="1">
      <c r="B18" s="2" t="s">
        <v>63</v>
      </c>
      <c r="C18" s="4" t="s">
        <v>64</v>
      </c>
      <c r="D18" s="4" t="s">
        <v>65</v>
      </c>
      <c r="E18" s="4" t="s">
        <v>44</v>
      </c>
      <c r="F18" s="6" t="s">
        <v>66</v>
      </c>
      <c r="G18" s="4" t="s">
        <v>67</v>
      </c>
      <c r="H18" s="4">
        <v>15</v>
      </c>
      <c r="I18" s="4">
        <v>90</v>
      </c>
      <c r="J18" s="4">
        <v>-500</v>
      </c>
    </row>
    <row r="19" spans="2:10" ht="18" customHeight="1">
      <c r="B19" s="2" t="s">
        <v>68</v>
      </c>
      <c r="C19" s="4">
        <v>15</v>
      </c>
      <c r="D19" s="4" t="s">
        <v>65</v>
      </c>
      <c r="E19" s="4"/>
      <c r="F19" s="4"/>
      <c r="G19" s="4"/>
      <c r="H19" s="4"/>
      <c r="I19" s="4">
        <v>90</v>
      </c>
      <c r="J19" s="4">
        <v>0</v>
      </c>
    </row>
    <row r="20" spans="2:10" ht="18" customHeight="1">
      <c r="B20" s="2" t="s">
        <v>69</v>
      </c>
      <c r="C20" s="4"/>
      <c r="D20" s="4" t="s">
        <v>65</v>
      </c>
      <c r="E20" s="4"/>
      <c r="F20" s="4"/>
      <c r="G20" s="4"/>
      <c r="H20" s="4"/>
      <c r="I20" s="4">
        <v>80</v>
      </c>
      <c r="J20" s="4"/>
    </row>
    <row r="21" spans="2:10" ht="18" customHeight="1">
      <c r="B21" s="2" t="s">
        <v>70</v>
      </c>
      <c r="C21" s="4"/>
      <c r="D21" s="4" t="s">
        <v>65</v>
      </c>
      <c r="E21" s="4"/>
      <c r="F21" s="4"/>
      <c r="G21" s="4"/>
      <c r="H21" s="4"/>
      <c r="I21" s="4">
        <v>75</v>
      </c>
      <c r="J21" s="4"/>
    </row>
    <row r="22" spans="2:10" ht="18" customHeight="1">
      <c r="B22" s="2" t="s">
        <v>71</v>
      </c>
      <c r="C22" s="4"/>
      <c r="D22" s="4" t="s">
        <v>72</v>
      </c>
      <c r="E22" s="4" t="s">
        <v>44</v>
      </c>
      <c r="F22" s="4" t="s">
        <v>39</v>
      </c>
      <c r="G22" s="4" t="s">
        <v>40</v>
      </c>
      <c r="H22" s="4" t="s">
        <v>73</v>
      </c>
      <c r="I22" s="4">
        <f>ROUND(71*1.15,0)</f>
        <v>82</v>
      </c>
      <c r="J22" s="4"/>
    </row>
    <row r="23" spans="2:10" ht="18" customHeight="1">
      <c r="B23" s="2" t="s">
        <v>74</v>
      </c>
      <c r="C23" s="4">
        <v>26</v>
      </c>
      <c r="D23" s="4">
        <v>2700</v>
      </c>
      <c r="E23" s="4" t="s">
        <v>44</v>
      </c>
      <c r="F23" s="6" t="s">
        <v>45</v>
      </c>
      <c r="G23" s="4" t="s">
        <v>51</v>
      </c>
      <c r="H23" s="4" t="s">
        <v>75</v>
      </c>
      <c r="I23" s="4">
        <f>ROUND(65*1.15,0)</f>
        <v>75</v>
      </c>
      <c r="J23" s="4" t="s">
        <v>76</v>
      </c>
    </row>
  </sheetData>
  <mergeCells count="1">
    <mergeCell ref="B8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hughes</dc:creator>
  <cp:lastModifiedBy>steve hughes</cp:lastModifiedBy>
  <dcterms:created xsi:type="dcterms:W3CDTF">2025-01-20T21:11:01Z</dcterms:created>
  <dcterms:modified xsi:type="dcterms:W3CDTF">2025-01-20T21:11:36Z</dcterms:modified>
</cp:coreProperties>
</file>